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967d4cae8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tive Statement" sheetId="1" r:id="R7bdfd3861e4749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[Red]-$#,##0"/>
    <x:numFmt numFmtId="201" formatCode="0.0%;[Red]-0.0%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3303D"/>
      <x:name val="Carlito"/>
    </x:font>
    <x:font>
      <x:i/>
      <x:sz val="9"/>
      <x:color rgb="FF6B4F16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7365D"/>
      <x:name val="Carlito"/>
    </x:font>
    <x:font>
      <x:sz val="11"/>
      <x:color rgb="FF23303D"/>
      <x:name val="Carlito"/>
    </x:font>
    <x:font>
      <x:b/>
      <x:sz val="11"/>
      <x:color rgb="FF23303D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0F7"/>
      </x:patternFill>
    </x:fill>
    <x:fill>
      <x:patternFill patternType="solid">
        <x:fgColor rgb="FFF7EAC7"/>
      </x:patternFill>
    </x:fill>
    <x:fill>
      <x:patternFill patternType="solid">
        <x:fgColor rgb="FF2F75B5"/>
      </x:patternFill>
    </x:fill>
    <x:fill>
      <x:patternFill patternType="solid">
        <x:fgColor rgb="FF0F766E"/>
      </x:patternFill>
    </x:fill>
    <x:fill>
      <x:patternFill patternType="solid">
        <x:fgColor rgb="FFFFF4CC"/>
      </x:patternFill>
    </x:fill>
    <x:fill>
      <x:patternFill patternType="solid">
        <x:fgColor rgb="FFEDF4FC"/>
      </x:patternFill>
    </x:fill>
    <x:fill>
      <x:patternFill patternType="solid">
        <x:fgColor rgb="FFD6A84B"/>
      </x:patternFill>
    </x:fill>
    <x:fill>
      <x:patternFill patternType="solid">
        <x:fgColor rgb="FFF3F6F9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0" fontId="0" fillId="0" borderId="0" xfId="0" applyNumberFormat="1" applyFont="1" applyFill="1" applyBorder="1"/>
    <x:xf numFmtId="200" fontId="4" fillId="6" borderId="0" xfId="0" applyNumberFormat="1" applyFont="1" applyFill="1" applyBorder="1"/>
    <x:xf numFmtId="200" fontId="4" fillId="2" borderId="0" xfId="0" applyNumberFormat="1" applyFont="1" applyFill="1" applyBorder="1"/>
    <x:xf numFmtId="200" fontId="0" fillId="0" borderId="1" xfId="0" applyNumberFormat="1" applyFont="1" applyFill="1" applyBorder="1"/>
    <x:xf numFmtId="200" fontId="4" fillId="6" borderId="1" xfId="0" applyNumberFormat="1" applyFont="1" applyFill="1" applyBorder="1"/>
    <x:xf numFmtId="200" fontId="4" fillId="2" borderId="1" xfId="0" applyNumberFormat="1" applyFont="1" applyFill="1" applyBorder="1"/>
    <x:xf numFmtId="201" fontId="0" fillId="0" borderId="0" xfId="0" applyNumberFormat="1" applyFont="1" applyFill="1" applyBorder="1"/>
    <x:xf numFmtId="201" fontId="4" fillId="6" borderId="0" xfId="0" applyNumberFormat="1" applyFont="1" applyFill="1" applyBorder="1"/>
    <x:xf numFmtId="201" fontId="4" fillId="2" borderId="0" xfId="0" applyNumberFormat="1" applyFont="1" applyFill="1" applyBorder="1"/>
    <x:xf numFmtId="201" fontId="0" fillId="0" borderId="1" xfId="0" applyNumberFormat="1" applyFont="1" applyFill="1" applyBorder="1"/>
    <x:xf numFmtId="201" fontId="4" fillId="6" borderId="1" xfId="0" applyNumberFormat="1" applyFont="1" applyFill="1" applyBorder="1"/>
    <x:xf numFmtId="201" fontId="4" fillId="2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0" fontId="0" fillId="8" borderId="0" xfId="0" applyNumberFormat="1" applyFont="1" applyFill="1" applyBorder="1"/>
    <x:xf numFmtId="201" fontId="0" fillId="8" borderId="0" xfId="0" applyNumberFormat="1" applyFont="1" applyFill="1" applyBorder="1"/>
    <x:xf numFmtId="200" fontId="4" fillId="8" borderId="0" xfId="0" applyNumberFormat="1" applyFont="1" applyFill="1" applyBorder="1"/>
    <x:xf numFmtId="201" fontId="4" fillId="8" borderId="0" xfId="0" applyNumberFormat="1" applyFont="1" applyFill="1" applyBorder="1"/>
    <x:xf numFmtId="200" fontId="0" fillId="8" borderId="1" xfId="0" applyNumberFormat="1" applyFont="1" applyFill="1" applyBorder="1"/>
    <x:xf numFmtId="201" fontId="0" fillId="8" borderId="1" xfId="0" applyNumberFormat="1" applyFont="1" applyFill="1" applyBorder="1"/>
    <x:xf numFmtId="200" fontId="4" fillId="8" borderId="1" xfId="0" applyNumberFormat="1" applyFont="1" applyFill="1" applyBorder="1"/>
    <x:xf numFmtId="201" fontId="4" fillId="8" borderId="1" xfId="0" applyNumberFormat="1" applyFont="1" applyFill="1" applyBorder="1"/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left"/>
    </x:xf>
    <x:xf numFmtId="0" fontId="4" fillId="9" borderId="0" xfId="0" applyNumberFormat="1" applyFont="1" applyFill="1" applyBorder="1" applyAlignment="1">
      <x:alignment horizontal="lef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left"/>
    </x:xf>
    <x:xf numFmtId="0" fontId="4" fillId="9" borderId="1" xfId="0" applyNumberFormat="1" applyFont="1" applyFill="1" applyBorder="1" applyAlignment="1">
      <x:alignment horizontal="left" vertical="center"/>
    </x:xf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0" fontId="5" fillId="10" borderId="0" xfId="0" applyNumberFormat="1" applyFont="1" applyFill="1" applyBorder="1"/>
    <x:xf numFmtId="0" fontId="5" fillId="10" borderId="1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200" fontId="6" fillId="8" borderId="0" xfId="0" applyNumberFormat="1" applyFont="1" applyFill="1" applyBorder="1"/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200" fontId="6" fillId="8" borderId="1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201" fontId="7" fillId="8" borderId="0" xfId="0" applyNumberFormat="1" applyFont="1" applyFill="1" applyBorder="1"/>
    <x:xf numFmtId="201" fontId="8" fillId="8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B91C1C"/>
      </x:font>
    </x:dxf>
    <x:dxf>
      <x:font>
        <x:b/>
        <x:color rgb="FF2E8B57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086c079dc4803" /><Relationship Type="http://schemas.openxmlformats.org/officeDocument/2006/relationships/theme" Target="/xl/theme/theme1.xml" Id="Rebf9932793904f30" /><Relationship Type="http://schemas.openxmlformats.org/officeDocument/2006/relationships/sharedStrings" Target="/xl/sharedStrings.xml" Id="R6822390eb9a443aa" /><Relationship Type="http://schemas.openxmlformats.org/officeDocument/2006/relationships/worksheet" Target="/xl/worksheets/sheet1.xml" Id="R7bdfd3861e4749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5481c3df3c144a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Current vs Prior Year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Current</c:v>
          </c:tx>
          <c:cat>
            <c:strRef>
              <c:f>'Comparative Statement'!$G$13:$G$15</c:f>
              <c:strCache>
                <c:ptCount val="0"/>
              </c:strCache>
            </c:strRef>
          </c:cat>
          <c:val>
            <c:numRef>
              <c:f>'Comparative Statement'!$H$13:$H$15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Prior</c:v>
          </c:tx>
          <c:cat>
            <c:strRef>
              <c:f>'Comparative Statement'!$G$13:$G$15</c:f>
              <c:strCache>
                <c:ptCount val="0"/>
              </c:strCache>
            </c:strRef>
          </c:cat>
          <c:val>
            <c:numRef>
              <c:f>'Comparative Statement'!$I$13:$I$15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16</xdr:row>
      <xdr:rowOff>0</xdr:rowOff>
    </xdr:from>
    <xdr:to>
      <xdr:col>13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481c3df3c144a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053efdce26e45b5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3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5" t="str">
        <x:v>Comparative Statement of Activities</x:v>
      </x:c>
      <x:c r="B1" s="5"/>
      <x:c r="C1" s="5"/>
      <x:c r="D1" s="5"/>
      <x:c r="E1" s="5"/>
      <x:c r="F1" s="5"/>
      <x:c r="G1" s="5"/>
      <x:c r="H1" s="5"/>
    </x:row>
    <x:row r="2" ht="22" customHeight="1">
      <x:c r="A2" s="13" t="str">
        <x:v>Two-year comparison with variance analysis and visual trend summary</x:v>
      </x:c>
      <x:c r="B2" s="13"/>
      <x:c r="C2" s="13"/>
      <x:c r="D2" s="13"/>
      <x:c r="E2" s="13"/>
      <x:c r="F2" s="13"/>
      <x:c r="G2" s="13"/>
      <x:c r="H2" s="13"/>
    </x:row>
    <x:row r="3">
      <x:c r="A3" s="20" t="str">
        <x:v>Enter current-year and prior-year amounts in yellow cells. Variance columns and summary metrics calculate automatically.</x:v>
      </x:c>
      <x:c r="B3" s="20"/>
      <x:c r="C3" s="20"/>
      <x:c r="D3" s="20"/>
      <x:c r="E3" s="20"/>
      <x:c r="F3" s="20"/>
      <x:c r="G3" s="20"/>
      <x:c r="H3" s="20"/>
    </x:row>
    <x:row r="5">
      <x:c r="A5" s="28" t="str">
        <x:v>Category</x:v>
      </x:c>
      <x:c r="B5" s="28" t="str">
        <x:v>Current Year</x:v>
      </x:c>
      <x:c r="C5" s="28" t="str">
        <x:v>Prior Year</x:v>
      </x:c>
      <x:c r="D5" s="28" t="str">
        <x:v>Variance $</x:v>
      </x:c>
      <x:c r="E5" s="28" t="str">
        <x:v>Variance %</x:v>
      </x:c>
      <x:c r="G5" s="65" t="str">
        <x:v>COMPARISON SUMMARY</x:v>
      </x:c>
      <x:c r="H5" s="65"/>
    </x:row>
    <x:row r="6">
      <x:c r="A6" t="str">
        <x:v>Contributions &amp; Grants</x:v>
      </x:c>
      <x:c r="B6" s="52" t="n">
        <x:v>245000</x:v>
      </x:c>
      <x:c r="C6" s="52" t="n">
        <x:v>220000</x:v>
      </x:c>
      <x:c r="D6" s="54" t="n">
        <x:f>B6-C6</x:f>
        <x:v>25000</x:v>
      </x:c>
      <x:c r="E6" s="86" t="n">
        <x:f>D6/C6</x:f>
        <x:v>0.11363636363636363</x:v>
      </x:c>
      <x:c r="G6" s="72" t="str">
        <x:v>Current Revenue</x:v>
      </x:c>
      <x:c r="H6" s="76" t="n">
        <x:f>B11</x:f>
        <x:v>397000</x:v>
      </x:c>
    </x:row>
    <x:row r="7">
      <x:c r="A7" t="str">
        <x:v>Program Service Revenue</x:v>
      </x:c>
      <x:c r="B7" s="52" t="n">
        <x:v>90000</x:v>
      </x:c>
      <x:c r="C7" s="52" t="n">
        <x:v>85000</x:v>
      </x:c>
      <x:c r="D7" s="54" t="n">
        <x:f>B7-C7</x:f>
        <x:v>5000</x:v>
      </x:c>
      <x:c r="E7" s="86" t="n">
        <x:f>D7/C7</x:f>
        <x:v>0.058823529411764705</x:v>
      </x:c>
      <x:c r="G7" s="72" t="str">
        <x:v>Prior Revenue</x:v>
      </x:c>
      <x:c r="H7" s="76" t="n">
        <x:f>C11</x:f>
        <x:v>359500</x:v>
      </x:c>
    </x:row>
    <x:row r="8">
      <x:c r="A8" t="str">
        <x:v>Membership / Dues</x:v>
      </x:c>
      <x:c r="B8" s="52" t="n">
        <x:v>30000</x:v>
      </x:c>
      <x:c r="C8" s="52" t="n">
        <x:v>27500</x:v>
      </x:c>
      <x:c r="D8" s="54" t="n">
        <x:f>B8-C8</x:f>
        <x:v>2500</x:v>
      </x:c>
      <x:c r="E8" s="86" t="n">
        <x:f>D8/C8</x:f>
        <x:v>0.09090909090909091</x:v>
      </x:c>
      <x:c r="G8" s="72" t="str">
        <x:v>Current Expenses</x:v>
      </x:c>
      <x:c r="H8" s="76" t="n">
        <x:f>B15</x:f>
        <x:v>243000</x:v>
      </x:c>
    </x:row>
    <x:row r="9">
      <x:c r="A9" t="str">
        <x:v>Investment &amp; Other Income</x:v>
      </x:c>
      <x:c r="B9" s="52" t="n">
        <x:v>14000</x:v>
      </x:c>
      <x:c r="C9" s="52" t="n">
        <x:v>12000</x:v>
      </x:c>
      <x:c r="D9" s="54" t="n">
        <x:f>B9-C9</x:f>
        <x:v>2000</x:v>
      </x:c>
      <x:c r="E9" s="86" t="n">
        <x:f>D9/C9</x:f>
        <x:v>0.16666666666666666</x:v>
      </x:c>
      <x:c r="G9" s="72" t="str">
        <x:v>Net Asset Change</x:v>
      </x:c>
      <x:c r="H9" s="76" t="n">
        <x:f>B16</x:f>
        <x:v>154000</x:v>
      </x:c>
    </x:row>
    <x:row r="10">
      <x:c r="A10" t="str">
        <x:v>Special Events - Net</x:v>
      </x:c>
      <x:c r="B10" s="52" t="n">
        <x:v>18000</x:v>
      </x:c>
      <x:c r="C10" s="52" t="n">
        <x:v>15000</x:v>
      </x:c>
      <x:c r="D10" s="54" t="n">
        <x:f>B10-C10</x:f>
        <x:v>3000</x:v>
      </x:c>
      <x:c r="E10" s="86" t="n">
        <x:f>D10/C10</x:f>
        <x:v>0.2</x:v>
      </x:c>
    </x:row>
    <x:row r="11">
      <x:c r="A11" s="35" t="str">
        <x:v>Total Support &amp; Revenue</x:v>
      </x:c>
      <x:c r="B11" s="41" t="n">
        <x:f>SUM(B6:B10)</x:f>
        <x:v>397000</x:v>
      </x:c>
      <x:c r="C11" s="41" t="n">
        <x:f>SUM(C6:C10)</x:f>
        <x:v>359500</x:v>
      </x:c>
      <x:c r="D11" s="56" t="n">
        <x:f>B11-C11</x:f>
        <x:v>37500</x:v>
      </x:c>
      <x:c r="E11" s="87" t="n">
        <x:f>D11/C11</x:f>
        <x:v>0.1043115438108484</x:v>
      </x:c>
    </x:row>
    <x:row r="12">
      <x:c r="A12" t="str">
        <x:v>Program Services</x:v>
      </x:c>
      <x:c r="B12" s="52" t="n">
        <x:v>170000</x:v>
      </x:c>
      <x:c r="C12" s="52" t="n">
        <x:v>162000</x:v>
      </x:c>
      <x:c r="D12" s="54" t="n">
        <x:f>B12-C12</x:f>
        <x:v>8000</x:v>
      </x:c>
      <x:c r="E12" s="86" t="n">
        <x:f>D12/C12</x:f>
        <x:v>0.04938271604938271</x:v>
      </x:c>
      <x:c r="G12" s="82" t="str">
        <x:v>Metric</x:v>
      </x:c>
      <x:c r="H12" s="82" t="str">
        <x:v>Current</x:v>
      </x:c>
      <x:c r="I12" s="82" t="str">
        <x:v>Prior</x:v>
      </x:c>
    </x:row>
    <x:row r="13">
      <x:c r="A13" t="str">
        <x:v>Management &amp; General</x:v>
      </x:c>
      <x:c r="B13" s="52" t="n">
        <x:v>45000</x:v>
      </x:c>
      <x:c r="C13" s="52" t="n">
        <x:v>43000</x:v>
      </x:c>
      <x:c r="D13" s="54" t="n">
        <x:f>B13-C13</x:f>
        <x:v>2000</x:v>
      </x:c>
      <x:c r="E13" s="86" t="n">
        <x:f>D13/C13</x:f>
        <x:v>0.046511627906976744</x:v>
      </x:c>
      <x:c r="G13" t="str">
        <x:v>Support &amp; Revenue</x:v>
      </x:c>
      <x:c r="H13" t="n">
        <x:f>B11</x:f>
        <x:v>397000</x:v>
      </x:c>
      <x:c r="I13" t="n">
        <x:f>C11</x:f>
        <x:v>359500</x:v>
      </x:c>
    </x:row>
    <x:row r="14">
      <x:c r="A14" t="str">
        <x:v>Fundraising</x:v>
      </x:c>
      <x:c r="B14" s="52" t="n">
        <x:v>28000</x:v>
      </x:c>
      <x:c r="C14" s="52" t="n">
        <x:v>25500</x:v>
      </x:c>
      <x:c r="D14" s="54" t="n">
        <x:f>B14-C14</x:f>
        <x:v>2500</x:v>
      </x:c>
      <x:c r="E14" s="86" t="n">
        <x:f>D14/C14</x:f>
        <x:v>0.09803921568627451</x:v>
      </x:c>
      <x:c r="G14" t="str">
        <x:v>Expenses</x:v>
      </x:c>
      <x:c r="H14" t="n">
        <x:f>B15</x:f>
        <x:v>243000</x:v>
      </x:c>
      <x:c r="I14" t="n">
        <x:f>C15</x:f>
        <x:v>230500</x:v>
      </x:c>
    </x:row>
    <x:row r="15">
      <x:c r="A15" s="35" t="str">
        <x:v>Total Expenses</x:v>
      </x:c>
      <x:c r="B15" s="41" t="n">
        <x:f>SUM(B12:B14)</x:f>
        <x:v>243000</x:v>
      </x:c>
      <x:c r="C15" s="41" t="n">
        <x:f>SUM(C12:C14)</x:f>
        <x:v>230500</x:v>
      </x:c>
      <x:c r="D15" s="56" t="n">
        <x:f>B15-C15</x:f>
        <x:v>12500</x:v>
      </x:c>
      <x:c r="E15" s="87" t="n">
        <x:f>D15/C15</x:f>
        <x:v>0.05422993492407809</x:v>
      </x:c>
      <x:c r="G15" t="str">
        <x:v>Change in Net Assets</x:v>
      </x:c>
      <x:c r="H15" t="n">
        <x:f>B16</x:f>
        <x:v>154000</x:v>
      </x:c>
      <x:c r="I15" t="n">
        <x:f>C16</x:f>
        <x:v>129000</x:v>
      </x:c>
    </x:row>
    <x:row r="16">
      <x:c r="A16" s="38" t="str">
        <x:v>Change in Net Assets</x:v>
      </x:c>
      <x:c r="B16" s="42" t="n">
        <x:f>B11-B15</x:f>
        <x:v>154000</x:v>
      </x:c>
      <x:c r="C16" s="42" t="n">
        <x:f>C11-C15</x:f>
        <x:v>129000</x:v>
      </x:c>
      <x:c r="D16" s="56" t="n">
        <x:f>B16-C16</x:f>
        <x:v>25000</x:v>
      </x:c>
      <x:c r="E16" s="87" t="n">
        <x:f>D16/C16</x:f>
        <x:v>0.1937984496124031</x:v>
      </x:c>
    </x:row>
  </x:sheetData>
  <x:mergeCells>
    <x:mergeCell ref="A1:H1"/>
    <x:mergeCell ref="A2:H2"/>
    <x:mergeCell ref="A3:H3"/>
    <x:mergeCell ref="G5:H5"/>
  </x:mergeCells>
  <x:pageMargins left="0.7" right="0.7" top="0.75" bottom="0.75" header="0.3" footer="0.3"/>
  <x:drawing xmlns:r="http://schemas.openxmlformats.org/officeDocument/2006/relationships" r:id="R3053efdce26e45b5"/>
</x:worksheet>
</file>